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4o. TRIMESTRE\"/>
    </mc:Choice>
  </mc:AlternateContent>
  <bookViews>
    <workbookView xWindow="-108" yWindow="-108" windowWidth="23256" windowHeight="12456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ACT!$A$1:$E$223</definedName>
    <definedName name="_xlnm.Print_Area" localSheetId="6">Conciliacion_Eg!$A$1:$D$50</definedName>
    <definedName name="_xlnm.Print_Area" localSheetId="5">Conciliacion_Ig!$A$1:$C$32</definedName>
    <definedName name="_xlnm.Print_Area" localSheetId="4">EFE!$A$1:$E$156</definedName>
    <definedName name="_xlnm.Print_Area" localSheetId="2">ESF!$A$1:$H$183</definedName>
    <definedName name="_xlnm.Print_Area" localSheetId="7">Memoria!$A$1:$H$67</definedName>
    <definedName name="_xlnm.Print_Area" localSheetId="0">'Notas a los Edos Financieros'!$A$1:$D$61</definedName>
    <definedName name="_xlnm.Print_Area" localSheetId="3">VHP!$A$1:$E$39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<sst xmlns="http://schemas.openxmlformats.org/spreadsheetml/2006/main" count="907" uniqueCount="612">
  <si>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</si>
  <si>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</si>
  <si>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</si>
  <si>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</si>
  <si>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</si>
  <si>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</si>
  <si>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</si>
  <si>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</si>
  <si>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</si>
  <si>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</si>
  <si>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</si>
  <si>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</si>
  <si>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</si>
  <si>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</si>
  <si>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</si>
  <si>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</si>
  <si>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</si>
  <si>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</si>
  <si>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</si>
  <si>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</si>
  <si>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</si>
  <si>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</si>
  <si>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</si>
  <si>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</si>
  <si>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</si>
  <si>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</si>
  <si>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</si>
  <si>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</si>
  <si>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</si>
  <si>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</si>
  <si>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</si>
  <si>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</si>
  <si>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</si>
  <si>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</si>
  <si>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</si>
  <si>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</si>
  <si>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</si>
  <si>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</si>
  <si>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</si>
  <si>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</si>
  <si>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</si>
  <si>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</si>
  <si>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</si>
  <si>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</si>
  <si>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</si>
  <si>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</si>
  <si>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</si>
  <si>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</si>
  <si>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</si>
  <si>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</si>
  <si>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</si>
  <si>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</si>
  <si>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</si>
  <si>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</si>
  <si>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</si>
  <si>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</si>
  <si>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</si>
  <si>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</si>
  <si>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</si>
  <si>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</si>
  <si>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</si>
  <si>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</si>
  <si>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</si>
  <si>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</si>
  <si>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</si>
  <si>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</si>
  <si>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</si>
  <si>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</si>
  <si>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</si>
  <si>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</si>
  <si>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</si>
  <si>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</si>
  <si>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</si>
  <si>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</si>
  <si>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</si>
  <si>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</si>
  <si>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</si>
  <si>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</si>
  <si>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</si>
  <si>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</si>
  <si>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</si>
  <si>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</si>
  <si>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</si>
  <si>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</si>
  <si>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</si>
  <si>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</si>
  <si>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</si>
  <si>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</si>
  <si>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</si>
  <si>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</si>
  <si>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</si>
  <si>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</si>
  <si>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</si>
  <si>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</si>
  <si>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</si>
  <si>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</si>
  <si>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</si>
  <si>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</si>
  <si>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</si>
  <si>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</si>
  <si>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</si>
  <si>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</si>
  <si>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</si>
  <si>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</si>
  <si>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</si>
  <si>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</si>
  <si>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</si>
  <si>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</si>
  <si>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</si>
  <si>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</si>
  <si>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</si>
  <si>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</si>
  <si>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</si>
  <si>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</si>
  <si>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</si>
  <si>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</si>
  <si>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</si>
  <si>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</si>
  <si>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</si>
  <si>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</si>
  <si>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</si>
  <si>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</si>
  <si>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</si>
  <si>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</si>
  <si>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</si>
  <si>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</si>
  <si>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</si>
  <si>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</si>
  <si>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</si>
  <si>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</si>
  <si>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</si>
  <si>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</si>
  <si>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</si>
  <si>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</si>
  <si>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</si>
  <si>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</si>
  <si>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</si>
  <si>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</si>
  <si>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</si>
  <si>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</si>
  <si>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</si>
  <si>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</si>
  <si>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</si>
  <si>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</si>
  <si>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</si>
  <si>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</si>
  <si>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</si>
  <si>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</si>
  <si>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</si>
  <si>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</si>
  <si>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</si>
  <si>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</si>
  <si>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</si>
  <si>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</si>
  <si>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</si>
  <si>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</si>
  <si>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</si>
  <si>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</si>
  <si>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</si>
  <si>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</si>
  <si>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</si>
  <si>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</si>
  <si>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</si>
  <si>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</si>
  <si>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</si>
  <si>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</si>
  <si>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</si>
  <si>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</si>
  <si>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</si>
  <si>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</si>
  <si>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</si>
  <si>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</si>
  <si>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</si>
  <si>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</si>
  <si>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</si>
  <si>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</si>
  <si>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</si>
  <si>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</si>
  <si>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</si>
  <si>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</si>
  <si>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</si>
  <si>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</si>
  <si>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</si>
  <si>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</si>
  <si>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</si>
  <si>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</si>
  <si>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</si>
  <si>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</si>
  <si>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</si>
  <si>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</si>
  <si>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</si>
  <si>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</si>
  <si>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</si>
  <si>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</si>
  <si>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</si>
  <si>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</si>
  <si>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</si>
  <si>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</si>
  <si>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</si>
  <si>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</si>
  <si>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</si>
  <si>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</si>
  <si>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</si>
  <si>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</si>
  <si>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</si>
  <si>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</si>
  <si>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</si>
  <si>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</si>
  <si>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</si>
  <si>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</si>
  <si>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</si>
  <si>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</si>
  <si>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</si>
  <si>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</si>
  <si>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</si>
  <si>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</si>
  <si>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</si>
  <si>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</si>
  <si>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</si>
  <si>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</si>
  <si>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</si>
  <si>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</si>
  <si>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</si>
  <si>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</si>
  <si>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</si>
  <si>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</si>
  <si>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</si>
  <si>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</si>
  <si>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</si>
  <si>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</si>
  <si>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</si>
  <si>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</si>
  <si>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</si>
  <si>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</si>
  <si>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</si>
  <si>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</si>
  <si>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</si>
  <si>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</si>
  <si>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</si>
  <si>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</si>
  <si>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</si>
  <si>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</si>
  <si>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</si>
  <si>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</si>
  <si>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</si>
  <si>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</si>
  <si>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</si>
  <si>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</si>
  <si>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</si>
  <si>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</si>
  <si>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</si>
  <si>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</si>
  <si>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</si>
  <si>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</si>
  <si>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</si>
  <si>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</si>
  <si>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</si>
  <si>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</si>
  <si>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</si>
  <si>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</si>
  <si>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</si>
  <si>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</si>
  <si>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</si>
  <si>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</si>
  <si>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</si>
  <si>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</si>
  <si>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</si>
  <si>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</si>
  <si>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</si>
  <si>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</si>
  <si>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</si>
  <si>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</si>
  <si>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</si>
  <si>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</si>
  <si>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</si>
  <si>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</si>
  <si>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</si>
  <si>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</si>
  <si>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</si>
  <si>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</si>
  <si>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</si>
  <si>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</si>
  <si>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</si>
  <si>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</si>
  <si>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</si>
  <si>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</si>
  <si>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</si>
  <si>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</si>
  <si>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</si>
  <si>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</si>
  <si>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</si>
  <si>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</si>
  <si>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</si>
  <si>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</si>
  <si>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</si>
  <si>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</si>
  <si>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</si>
  <si>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</si>
  <si>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</si>
  <si>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</si>
  <si>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</si>
  <si>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</si>
  <si>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</si>
  <si>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</si>
  <si>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</si>
  <si>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</si>
  <si>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</si>
  <si>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</si>
  <si>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</si>
  <si>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</si>
  <si>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</si>
  <si>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</si>
  <si>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</si>
  <si>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</si>
  <si>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</si>
  <si>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</si>
  <si>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</si>
  <si>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</si>
  <si>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</si>
  <si>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</si>
  <si>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</si>
  <si>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</si>
  <si>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</si>
  <si>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</si>
  <si>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</si>
  <si>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</si>
  <si>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</si>
  <si>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</si>
  <si>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</si>
  <si>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</si>
  <si>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</si>
  <si>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</si>
  <si>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</si>
  <si>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</si>
  <si>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</si>
  <si>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</si>
  <si>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</si>
  <si>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</si>
  <si>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</si>
  <si>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</si>
  <si>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</si>
  <si>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</si>
  <si>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</si>
  <si>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</si>
  <si>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</si>
  <si>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</si>
  <si>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</si>
  <si>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</si>
  <si>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</si>
  <si>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</si>
  <si>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</si>
  <si>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</si>
  <si>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</si>
  <si>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</si>
  <si>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</si>
  <si>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</si>
  <si>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</si>
  <si>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</si>
  <si>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</si>
  <si>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</si>
  <si>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</si>
  <si>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</si>
  <si>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</si>
  <si>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</si>
  <si>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</si>
  <si>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</si>
  <si>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</si>
  <si>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</si>
  <si>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</si>
  <si>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</si>
  <si>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</si>
  <si>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</si>
  <si>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</si>
  <si>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</si>
  <si>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</si>
  <si>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</si>
  <si>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</si>
  <si>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</si>
  <si>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</si>
  <si>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</si>
  <si>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</si>
  <si>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</si>
  <si>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</si>
  <si>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</si>
  <si>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</si>
  <si>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</si>
  <si>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</si>
  <si>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</si>
  <si>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</si>
  <si>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</si>
  <si>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</si>
  <si>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</si>
  <si>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</si>
  <si>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</si>
  <si>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</si>
  <si>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</si>
  <si>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</si>
  <si>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</si>
  <si>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</si>
  <si>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</si>
  <si>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</si>
  <si>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</si>
  <si>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</si>
  <si>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</si>
  <si>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</si>
  <si>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</si>
  <si>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</si>
  <si>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</si>
  <si>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</si>
  <si>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</si>
  <si>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</si>
  <si>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</si>
  <si>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</si>
  <si>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</si>
  <si>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</si>
  <si>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</si>
  <si>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</si>
  <si>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</si>
  <si>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</si>
  <si>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</si>
  <si>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</si>
  <si>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</si>
  <si>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</si>
  <si>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</si>
  <si>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</si>
  <si>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</si>
  <si>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</si>
  <si>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</si>
  <si>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</si>
  <si>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</si>
  <si>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</si>
  <si>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</si>
  <si>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</si>
  <si>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</si>
  <si>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</si>
  <si>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</si>
  <si>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</si>
  <si>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</si>
  <si>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</si>
  <si>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</si>
  <si>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</si>
  <si>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</si>
  <si>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</si>
  <si>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</si>
  <si>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</si>
  <si>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</si>
  <si>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</si>
  <si>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</si>
  <si>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</si>
  <si>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</si>
  <si>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</si>
  <si>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</si>
  <si>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</si>
  <si>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</si>
  <si>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</si>
  <si>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</si>
  <si>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</si>
  <si>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</si>
  <si>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</si>
  <si>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</si>
  <si>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</si>
  <si>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</si>
  <si>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</si>
  <si>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</si>
  <si>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</si>
  <si>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</si>
  <si>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</si>
  <si>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</si>
  <si>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</si>
  <si>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</si>
  <si>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</si>
  <si>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</si>
  <si>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</si>
  <si>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</si>
  <si>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</si>
  <si>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</si>
  <si>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</si>
  <si>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</si>
  <si>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</si>
  <si>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</si>
  <si>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</si>
  <si>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</si>
  <si>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</si>
  <si>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</si>
  <si>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</si>
  <si>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</si>
  <si>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</si>
  <si>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</si>
  <si>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</si>
  <si>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</si>
  <si>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</si>
  <si>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</si>
  <si>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</si>
  <si>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</si>
  <si>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</si>
  <si>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</si>
  <si>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</si>
  <si>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</si>
  <si>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</si>
  <si>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</si>
  <si>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</si>
  <si>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</si>
  <si>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</si>
  <si>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</si>
  <si>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</si>
  <si>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</si>
  <si>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</si>
  <si>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</si>
  <si>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</si>
  <si>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</si>
  <si>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</si>
  <si>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</si>
  <si>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</si>
  <si>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</si>
  <si>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</si>
  <si>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</si>
  <si>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</si>
  <si>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</si>
  <si>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</si>
  <si>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</si>
  <si>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</si>
  <si>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</si>
  <si>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</si>
  <si>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</si>
  <si>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</si>
  <si>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</si>
  <si>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</si>
  <si>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</si>
  <si>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</si>
  <si>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</si>
  <si>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</si>
  <si>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</si>
  <si>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</si>
  <si>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</si>
  <si>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</si>
  <si>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</si>
  <si>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</si>
  <si>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</si>
  <si>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</si>
  <si>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</si>
  <si>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</si>
  <si>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</si>
  <si>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</si>
  <si>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</si>
  <si>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</si>
  <si>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</si>
  <si>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</si>
  <si>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</si>
  <si>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</si>
  <si>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</si>
  <si>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</si>
  <si>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</si>
  <si>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</si>
  <si>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</si>
  <si>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</si>
  <si>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</si>
  <si>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</si>
  <si>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</si>
  <si>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</si>
  <si>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</si>
  <si>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</si>
  <si>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</si>
  <si>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</si>
  <si>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</si>
  <si>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</si>
  <si>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</si>
  <si>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</si>
  <si>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</si>
  <si>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</si>
  <si>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</si>
  <si>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</si>
  <si>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</si>
  <si>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</si>
  <si>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</si>
  <si>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</si>
  <si>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</si>
  <si>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</si>
  <si>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</si>
  <si>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</si>
  <si>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</si>
  <si>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</si>
  <si>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</si>
  <si>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</si>
  <si>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</si>
  <si>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</si>
  <si>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</si>
  <si>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</si>
  <si>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</si>
  <si>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</si>
  <si>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</si>
  <si>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</si>
  <si>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</si>
  <si>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</si>
  <si>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</si>
  <si>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</si>
  <si>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</si>
  <si>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</si>
  <si>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</si>
  <si>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</si>
  <si>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</si>
  <si>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del Municipio de Acámbaro, Guanajuato</t>
  </si>
  <si>
    <t>Del 1 de Enero al 31 de Diciembre de 2024</t>
  </si>
  <si>
    <t xml:space="preserve">        ________________________________________________</t>
  </si>
  <si>
    <t>Mtra. Yazmin Romero Corral</t>
  </si>
  <si>
    <t>Directora del Sistema Municipal DIF</t>
  </si>
  <si>
    <t>C.P. Blanca Aurelia Ortega Garcia</t>
  </si>
  <si>
    <t>Subdirectora de Administración y Finanzas SMDIF</t>
  </si>
  <si>
    <t xml:space="preserve">   _____________________________________________________</t>
  </si>
  <si>
    <t>Subdirectora de Administracion y Finanzas</t>
  </si>
  <si>
    <t xml:space="preserve">                            C.P. Blanca Aurelia Ortega Garcia</t>
  </si>
  <si>
    <t xml:space="preserve">                 Subdirectora de Administracion y Finanzas SMDIF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</si>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</sst>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9" fillId="0" borderId="0" xfId="9" applyFont="1" applyAlignment="1"/>
    <xf numFmtId="0" fontId="9" fillId="0" borderId="0" xfId="8" applyFont="1" applyAlignme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9" fillId="0" borderId="0" xfId="8" applyFont="1" applyAlignment="1">
      <alignment horizont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9" fillId="0" borderId="0" xfId="9" applyFont="1" applyAlignment="1">
      <alignment horizont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61"/>
  <sheetViews>
    <sheetView zoomScaleNormal="100" zoomScaleSheetLayoutView="100" workbookViewId="0">
      <pane ySplit="5" topLeftCell="A18" activePane="bottomLeft" state="frozen"/>
      <selection activeCell="A14" sqref="A14:B14"/>
      <selection pane="bottomLeft" activeCell="B51" sqref="B51:B52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3" t="s">
        <v>600</v>
      </c>
      <c r="B1" s="164"/>
      <c r="C1" s="115" t="s">
        <v>494</v>
      </c>
      <c r="D1" s="116">
        <v>2024</v>
      </c>
    </row>
    <row r="2" spans="1:4" ht="16.2" customHeight="1" x14ac:dyDescent="0.2">
      <c r="A2" s="165" t="s">
        <v>493</v>
      </c>
      <c r="B2" s="166"/>
      <c r="C2" s="10" t="s">
        <v>495</v>
      </c>
      <c r="D2" s="117" t="s">
        <v>500</v>
      </c>
    </row>
    <row r="3" spans="1:4" ht="16.2" customHeight="1" x14ac:dyDescent="0.2">
      <c r="A3" s="167" t="s">
        <v>601</v>
      </c>
      <c r="B3" s="168"/>
      <c r="C3" s="10" t="s">
        <v>496</v>
      </c>
      <c r="D3" s="118">
        <v>4</v>
      </c>
    </row>
    <row r="4" spans="1:4" ht="16.2" customHeight="1" x14ac:dyDescent="0.2">
      <c r="A4" s="169" t="s">
        <v>515</v>
      </c>
      <c r="B4" s="170"/>
      <c r="C4" s="170"/>
      <c r="D4" s="171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0.8" thickBot="1" x14ac:dyDescent="0.25">
      <c r="A43" s="8"/>
      <c r="B43" s="9"/>
    </row>
    <row r="45" spans="1:2" x14ac:dyDescent="0.2">
      <c r="A45" s="1" t="s">
        <v>517</v>
      </c>
    </row>
    <row r="50" spans="2:3" x14ac:dyDescent="0.2">
      <c r="B50" s="27" t="s">
        <v>602</v>
      </c>
    </row>
    <row r="51" spans="2:3" x14ac:dyDescent="0.2">
      <c r="B51" s="27" t="s">
        <v>603</v>
      </c>
    </row>
    <row r="52" spans="2:3" x14ac:dyDescent="0.2">
      <c r="B52" s="27" t="s">
        <v>604</v>
      </c>
    </row>
    <row r="59" spans="2:3" x14ac:dyDescent="0.2">
      <c r="B59" s="27" t="s">
        <v>602</v>
      </c>
      <c r="C59" s="161"/>
    </row>
    <row r="60" spans="2:3" x14ac:dyDescent="0.2">
      <c r="B60" s="27" t="s">
        <v>605</v>
      </c>
      <c r="C60" s="161"/>
    </row>
    <row r="61" spans="2:3" x14ac:dyDescent="0.2">
      <c r="B61" s="27" t="s">
        <v>606</v>
      </c>
      <c r="C61" s="161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77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1"/>
  <sheetViews>
    <sheetView topLeftCell="A13" zoomScaleNormal="100" workbookViewId="0">
      <selection activeCell="B37" sqref="B37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66" t="s">
        <v>600</v>
      </c>
      <c r="B1" s="166"/>
      <c r="C1" s="166"/>
      <c r="D1" s="10" t="s">
        <v>497</v>
      </c>
      <c r="E1" s="19">
        <v>2024</v>
      </c>
    </row>
    <row r="2" spans="1:5" s="11" customFormat="1" ht="18.899999999999999" customHeight="1" x14ac:dyDescent="0.3">
      <c r="A2" s="166" t="s">
        <v>502</v>
      </c>
      <c r="B2" s="166"/>
      <c r="C2" s="166"/>
      <c r="D2" s="10" t="s">
        <v>498</v>
      </c>
      <c r="E2" s="19" t="s">
        <v>500</v>
      </c>
    </row>
    <row r="3" spans="1:5" s="11" customFormat="1" ht="18.899999999999999" customHeight="1" x14ac:dyDescent="0.3">
      <c r="A3" s="166" t="s">
        <v>601</v>
      </c>
      <c r="B3" s="166"/>
      <c r="C3" s="166"/>
      <c r="D3" s="10" t="s">
        <v>499</v>
      </c>
      <c r="E3" s="19">
        <v>4</v>
      </c>
    </row>
    <row r="4" spans="1:5" s="11" customFormat="1" ht="18.899999999999999" customHeight="1" x14ac:dyDescent="0.3">
      <c r="A4" s="166" t="s">
        <v>515</v>
      </c>
      <c r="B4" s="166"/>
      <c r="C4" s="166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14458039.140000001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2670886.5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0.399999999999999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0.399999999999999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0.399999999999999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0.399999999999999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0.399999999999999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2670886.5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0.399999999999999" x14ac:dyDescent="0.2">
      <c r="A51" s="41">
        <v>4173</v>
      </c>
      <c r="B51" s="43" t="s">
        <v>418</v>
      </c>
      <c r="C51" s="45">
        <v>2670886.5</v>
      </c>
      <c r="D51" s="80"/>
      <c r="E51" s="40"/>
    </row>
    <row r="52" spans="1:5" ht="20.399999999999999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0.399999999999999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0.399999999999999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0.399999999999999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0.6" x14ac:dyDescent="0.2">
      <c r="A57" s="120">
        <v>4200</v>
      </c>
      <c r="B57" s="122" t="s">
        <v>424</v>
      </c>
      <c r="C57" s="121">
        <f>+C58+C64</f>
        <v>11497387.640000001</v>
      </c>
      <c r="D57" s="80"/>
      <c r="E57" s="40"/>
    </row>
    <row r="58" spans="1:5" ht="20.399999999999999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11497387.640000001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11497387.640000001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289765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289765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289765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13240327.450000001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12981233.250000002</v>
      </c>
      <c r="D95" s="124">
        <f>C95/$C$94</f>
        <v>0.98043143562888246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10375558.170000002</v>
      </c>
      <c r="D96" s="124">
        <f t="shared" ref="D96:D159" si="0">C96/$C$94</f>
        <v>0.78363304904517306</v>
      </c>
      <c r="E96" s="42"/>
    </row>
    <row r="97" spans="1:5" x14ac:dyDescent="0.2">
      <c r="A97" s="44">
        <v>5111</v>
      </c>
      <c r="B97" s="42" t="s">
        <v>279</v>
      </c>
      <c r="C97" s="45">
        <v>6812534.04</v>
      </c>
      <c r="D97" s="46">
        <f t="shared" si="0"/>
        <v>0.51452912065252576</v>
      </c>
      <c r="E97" s="42"/>
    </row>
    <row r="98" spans="1:5" x14ac:dyDescent="0.2">
      <c r="A98" s="44">
        <v>5112</v>
      </c>
      <c r="B98" s="42" t="s">
        <v>280</v>
      </c>
      <c r="C98" s="45">
        <v>151610.32</v>
      </c>
      <c r="D98" s="46">
        <f t="shared" si="0"/>
        <v>1.1450647317638658E-2</v>
      </c>
      <c r="E98" s="42"/>
    </row>
    <row r="99" spans="1:5" x14ac:dyDescent="0.2">
      <c r="A99" s="44">
        <v>5113</v>
      </c>
      <c r="B99" s="42" t="s">
        <v>281</v>
      </c>
      <c r="C99" s="45">
        <v>2646904.08</v>
      </c>
      <c r="D99" s="46">
        <f t="shared" si="0"/>
        <v>0.19991228238090136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764509.73</v>
      </c>
      <c r="D101" s="46">
        <f t="shared" si="0"/>
        <v>5.7740998694107065E-2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1077272.6399999999</v>
      </c>
      <c r="D103" s="124">
        <f t="shared" si="0"/>
        <v>8.1362990761984499E-2</v>
      </c>
      <c r="E103" s="42"/>
    </row>
    <row r="104" spans="1:5" x14ac:dyDescent="0.2">
      <c r="A104" s="44">
        <v>5121</v>
      </c>
      <c r="B104" s="42" t="s">
        <v>286</v>
      </c>
      <c r="C104" s="45">
        <v>461047.49</v>
      </c>
      <c r="D104" s="46">
        <f t="shared" si="0"/>
        <v>3.482145677598026E-2</v>
      </c>
      <c r="E104" s="42"/>
    </row>
    <row r="105" spans="1:5" x14ac:dyDescent="0.2">
      <c r="A105" s="44">
        <v>5122</v>
      </c>
      <c r="B105" s="42" t="s">
        <v>287</v>
      </c>
      <c r="C105" s="45">
        <v>100139.91</v>
      </c>
      <c r="D105" s="46">
        <f t="shared" si="0"/>
        <v>7.5632502578325579E-3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3524</v>
      </c>
      <c r="D107" s="46">
        <f t="shared" si="0"/>
        <v>2.6615655944370163E-4</v>
      </c>
      <c r="E107" s="42"/>
    </row>
    <row r="108" spans="1:5" x14ac:dyDescent="0.2">
      <c r="A108" s="44">
        <v>5125</v>
      </c>
      <c r="B108" s="42" t="s">
        <v>290</v>
      </c>
      <c r="C108" s="45">
        <v>56863.35</v>
      </c>
      <c r="D108" s="46">
        <f t="shared" si="0"/>
        <v>4.2947087384912069E-3</v>
      </c>
      <c r="E108" s="42"/>
    </row>
    <row r="109" spans="1:5" x14ac:dyDescent="0.2">
      <c r="A109" s="44">
        <v>5126</v>
      </c>
      <c r="B109" s="42" t="s">
        <v>291</v>
      </c>
      <c r="C109" s="45">
        <v>360650</v>
      </c>
      <c r="D109" s="46">
        <f t="shared" si="0"/>
        <v>2.7238752316507093E-2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95047.89</v>
      </c>
      <c r="D112" s="46">
        <f t="shared" si="0"/>
        <v>7.1786661137296865E-3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1528402.44</v>
      </c>
      <c r="D113" s="124">
        <f t="shared" si="0"/>
        <v>0.11543539582172492</v>
      </c>
      <c r="E113" s="42"/>
    </row>
    <row r="114" spans="1:5" x14ac:dyDescent="0.2">
      <c r="A114" s="44">
        <v>5131</v>
      </c>
      <c r="B114" s="42" t="s">
        <v>296</v>
      </c>
      <c r="C114" s="45">
        <v>246509.86</v>
      </c>
      <c r="D114" s="46">
        <f t="shared" si="0"/>
        <v>1.8618109025694825E-2</v>
      </c>
      <c r="E114" s="42"/>
    </row>
    <row r="115" spans="1:5" x14ac:dyDescent="0.2">
      <c r="A115" s="44">
        <v>5132</v>
      </c>
      <c r="B115" s="42" t="s">
        <v>297</v>
      </c>
      <c r="C115" s="45">
        <v>28780</v>
      </c>
      <c r="D115" s="46">
        <f t="shared" si="0"/>
        <v>2.1736622533455544E-3</v>
      </c>
      <c r="E115" s="42"/>
    </row>
    <row r="116" spans="1:5" x14ac:dyDescent="0.2">
      <c r="A116" s="44">
        <v>5133</v>
      </c>
      <c r="B116" s="42" t="s">
        <v>298</v>
      </c>
      <c r="C116" s="45">
        <v>3650</v>
      </c>
      <c r="D116" s="46">
        <f t="shared" si="0"/>
        <v>2.7567294039997477E-4</v>
      </c>
      <c r="E116" s="42"/>
    </row>
    <row r="117" spans="1:5" x14ac:dyDescent="0.2">
      <c r="A117" s="44">
        <v>5134</v>
      </c>
      <c r="B117" s="42" t="s">
        <v>299</v>
      </c>
      <c r="C117" s="45">
        <v>133313.68</v>
      </c>
      <c r="D117" s="46">
        <f t="shared" si="0"/>
        <v>1.0068760044148303E-2</v>
      </c>
      <c r="E117" s="42"/>
    </row>
    <row r="118" spans="1:5" x14ac:dyDescent="0.2">
      <c r="A118" s="44">
        <v>5135</v>
      </c>
      <c r="B118" s="42" t="s">
        <v>300</v>
      </c>
      <c r="C118" s="45">
        <v>563891.81999999995</v>
      </c>
      <c r="D118" s="46">
        <f t="shared" si="0"/>
        <v>4.2588963311477608E-2</v>
      </c>
      <c r="E118" s="42"/>
    </row>
    <row r="119" spans="1:5" x14ac:dyDescent="0.2">
      <c r="A119" s="44">
        <v>5136</v>
      </c>
      <c r="B119" s="42" t="s">
        <v>301</v>
      </c>
      <c r="C119" s="45">
        <v>28450.46</v>
      </c>
      <c r="D119" s="46">
        <f t="shared" si="0"/>
        <v>2.1487731408032507E-3</v>
      </c>
      <c r="E119" s="42"/>
    </row>
    <row r="120" spans="1:5" x14ac:dyDescent="0.2">
      <c r="A120" s="44">
        <v>5137</v>
      </c>
      <c r="B120" s="42" t="s">
        <v>302</v>
      </c>
      <c r="C120" s="45">
        <v>6520.65</v>
      </c>
      <c r="D120" s="46">
        <f t="shared" si="0"/>
        <v>4.9248404351208094E-4</v>
      </c>
      <c r="E120" s="42"/>
    </row>
    <row r="121" spans="1:5" x14ac:dyDescent="0.2">
      <c r="A121" s="44">
        <v>5138</v>
      </c>
      <c r="B121" s="42" t="s">
        <v>303</v>
      </c>
      <c r="C121" s="45">
        <v>269034.96999999997</v>
      </c>
      <c r="D121" s="46">
        <f t="shared" si="0"/>
        <v>2.0319359246662737E-2</v>
      </c>
      <c r="E121" s="42"/>
    </row>
    <row r="122" spans="1:5" x14ac:dyDescent="0.2">
      <c r="A122" s="44">
        <v>5139</v>
      </c>
      <c r="B122" s="42" t="s">
        <v>304</v>
      </c>
      <c r="C122" s="45">
        <v>248251</v>
      </c>
      <c r="D122" s="46">
        <f t="shared" si="0"/>
        <v>1.8749611815680585E-2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128507.53</v>
      </c>
      <c r="D123" s="124">
        <f t="shared" si="0"/>
        <v>9.7057667557912241E-3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128507.53</v>
      </c>
      <c r="D133" s="124">
        <f t="shared" si="0"/>
        <v>9.7057667557912241E-3</v>
      </c>
      <c r="E133" s="42"/>
    </row>
    <row r="134" spans="1:5" x14ac:dyDescent="0.2">
      <c r="A134" s="44">
        <v>5241</v>
      </c>
      <c r="B134" s="42" t="s">
        <v>314</v>
      </c>
      <c r="C134" s="45">
        <v>128507.53</v>
      </c>
      <c r="D134" s="46">
        <f t="shared" si="0"/>
        <v>9.7057667557912241E-3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130586.67</v>
      </c>
      <c r="D181" s="124">
        <f t="shared" si="1"/>
        <v>9.8627976153263484E-3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130586.67</v>
      </c>
      <c r="D182" s="124">
        <f t="shared" si="1"/>
        <v>9.8627976153263484E-3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130586.67</v>
      </c>
      <c r="D187" s="46">
        <f t="shared" si="1"/>
        <v>9.8627976153263484E-3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19" spans="1:5" x14ac:dyDescent="0.2">
      <c r="B219" s="16" t="s">
        <v>607</v>
      </c>
      <c r="C219" s="172" t="s">
        <v>607</v>
      </c>
      <c r="D219" s="172"/>
      <c r="E219" s="172"/>
    </row>
    <row r="220" spans="1:5" x14ac:dyDescent="0.2">
      <c r="B220" s="27" t="s">
        <v>603</v>
      </c>
      <c r="C220" s="172" t="s">
        <v>605</v>
      </c>
      <c r="D220" s="172"/>
      <c r="E220" s="172"/>
    </row>
    <row r="221" spans="1:5" x14ac:dyDescent="0.2">
      <c r="B221" s="27" t="s">
        <v>604</v>
      </c>
      <c r="C221" s="172" t="s">
        <v>608</v>
      </c>
      <c r="D221" s="172"/>
      <c r="E221" s="172"/>
    </row>
  </sheetData>
  <sheetProtection formatCells="0" formatColumns="0" formatRows="0" insertColumns="0" insertRows="0" insertHyperlinks="0" deleteColumns="0" deleteRows="0" sort="0" autoFilter="0" pivotTables="0"/>
  <mergeCells count="7">
    <mergeCell ref="C219:E219"/>
    <mergeCell ref="C220:E220"/>
    <mergeCell ref="C221:E221"/>
    <mergeCell ref="A1:C1"/>
    <mergeCell ref="A2:C2"/>
    <mergeCell ref="A3:C3"/>
    <mergeCell ref="A4:C4"/>
  </mergeCells>
  <pageMargins left="0.31496062992125984" right="0.31496062992125984" top="0.35433070866141736" bottom="0.94488188976377963" header="0.31496062992125984" footer="0.31496062992125984"/>
  <pageSetup scale="9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2"/>
  <sheetViews>
    <sheetView topLeftCell="A19" zoomScale="80" zoomScaleNormal="80" workbookViewId="0">
      <selection activeCell="B37" sqref="B37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3" t="s">
        <v>600</v>
      </c>
      <c r="B1" s="174"/>
      <c r="C1" s="174"/>
      <c r="D1" s="174"/>
      <c r="E1" s="174"/>
      <c r="F1" s="174"/>
      <c r="G1" s="10" t="s">
        <v>497</v>
      </c>
      <c r="H1" s="19">
        <v>2024</v>
      </c>
    </row>
    <row r="2" spans="1:8" s="11" customFormat="1" ht="18.899999999999999" customHeight="1" x14ac:dyDescent="0.3">
      <c r="A2" s="173" t="s">
        <v>501</v>
      </c>
      <c r="B2" s="174"/>
      <c r="C2" s="174"/>
      <c r="D2" s="174"/>
      <c r="E2" s="174"/>
      <c r="F2" s="174"/>
      <c r="G2" s="10" t="s">
        <v>498</v>
      </c>
      <c r="H2" s="19" t="s">
        <v>500</v>
      </c>
    </row>
    <row r="3" spans="1:8" s="11" customFormat="1" ht="18.899999999999999" customHeight="1" x14ac:dyDescent="0.3">
      <c r="A3" s="173" t="s">
        <v>601</v>
      </c>
      <c r="B3" s="174"/>
      <c r="C3" s="174"/>
      <c r="D3" s="174"/>
      <c r="E3" s="174"/>
      <c r="F3" s="174"/>
      <c r="G3" s="10" t="s">
        <v>499</v>
      </c>
      <c r="H3" s="19">
        <v>4</v>
      </c>
    </row>
    <row r="4" spans="1:8" s="11" customFormat="1" ht="18.899999999999999" customHeight="1" x14ac:dyDescent="0.3">
      <c r="A4" s="173" t="s">
        <v>515</v>
      </c>
      <c r="B4" s="174"/>
      <c r="C4" s="174"/>
      <c r="D4" s="174"/>
      <c r="E4" s="174"/>
      <c r="F4" s="174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487638.79</v>
      </c>
      <c r="D15" s="18">
        <v>487263.44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16</v>
      </c>
      <c r="D16" s="18">
        <v>16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19539.05</v>
      </c>
      <c r="D20" s="18">
        <v>19539.05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10000</v>
      </c>
      <c r="D21" s="18">
        <v>10000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928</v>
      </c>
      <c r="D23" s="18">
        <v>928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5447.71</v>
      </c>
      <c r="D25" s="18">
        <v>5447.71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4323370.16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4313890.16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9480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3823075.6300000004</v>
      </c>
      <c r="D64" s="18">
        <f t="shared" ref="D64:E64" si="0">SUM(D65:D72)</f>
        <v>130586.67</v>
      </c>
      <c r="E64" s="18">
        <f t="shared" si="0"/>
        <v>723043.6</v>
      </c>
    </row>
    <row r="65" spans="1:9" x14ac:dyDescent="0.2">
      <c r="A65" s="16">
        <v>1241</v>
      </c>
      <c r="B65" s="14" t="s">
        <v>157</v>
      </c>
      <c r="C65" s="18">
        <v>611495.18000000005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3146538.99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130586.67</v>
      </c>
      <c r="E69" s="18">
        <v>723043.6</v>
      </c>
    </row>
    <row r="70" spans="1:9" x14ac:dyDescent="0.2">
      <c r="A70" s="16">
        <v>1246</v>
      </c>
      <c r="B70" s="14" t="s">
        <v>162</v>
      </c>
      <c r="C70" s="18">
        <v>65041.46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178703.41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178703.41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251240.8</v>
      </c>
      <c r="D110" s="18">
        <f>SUM(D111:D119)</f>
        <v>251240.8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111648.32000000001</v>
      </c>
      <c r="D111" s="18">
        <f>C111</f>
        <v>111648.32000000001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5328.4</v>
      </c>
      <c r="D112" s="18">
        <f t="shared" ref="D112:D119" si="1">C112</f>
        <v>5328.4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928</v>
      </c>
      <c r="D113" s="18">
        <f t="shared" si="1"/>
        <v>928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75345.7</v>
      </c>
      <c r="D117" s="18">
        <f t="shared" si="1"/>
        <v>75345.7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57990.38</v>
      </c>
      <c r="D119" s="18">
        <f t="shared" si="1"/>
        <v>57990.38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180" spans="2:5" x14ac:dyDescent="0.2">
      <c r="B180" s="16" t="s">
        <v>607</v>
      </c>
      <c r="C180" s="172" t="s">
        <v>607</v>
      </c>
      <c r="D180" s="172"/>
      <c r="E180" s="172"/>
    </row>
    <row r="181" spans="2:5" x14ac:dyDescent="0.2">
      <c r="B181" s="27" t="s">
        <v>603</v>
      </c>
      <c r="C181" s="172" t="s">
        <v>605</v>
      </c>
      <c r="D181" s="172"/>
      <c r="E181" s="172"/>
    </row>
    <row r="182" spans="2:5" x14ac:dyDescent="0.2">
      <c r="B182" s="27" t="s">
        <v>604</v>
      </c>
      <c r="C182" s="172" t="s">
        <v>608</v>
      </c>
      <c r="D182" s="172"/>
      <c r="E182" s="172"/>
    </row>
  </sheetData>
  <sheetProtection formatCells="0" formatColumns="0" formatRows="0" insertColumns="0" insertRows="0" insertHyperlinks="0" deleteColumns="0" deleteRows="0" sort="0" autoFilter="0" pivotTables="0"/>
  <mergeCells count="7">
    <mergeCell ref="C181:E181"/>
    <mergeCell ref="C182:E182"/>
    <mergeCell ref="A1:F1"/>
    <mergeCell ref="A2:F2"/>
    <mergeCell ref="A3:F3"/>
    <mergeCell ref="A4:F4"/>
    <mergeCell ref="C180:E180"/>
  </mergeCells>
  <pageMargins left="0.31496062992125984" right="0.31496062992125984" top="0.35433070866141736" bottom="0.35433070866141736" header="0.31496062992125984" footer="0.31496062992125984"/>
  <pageSetup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opLeftCell="A10" workbookViewId="0">
      <selection activeCell="B35" sqref="B35:E38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5" t="s">
        <v>600</v>
      </c>
      <c r="B1" s="175"/>
      <c r="C1" s="175"/>
      <c r="D1" s="21" t="s">
        <v>497</v>
      </c>
      <c r="E1" s="22">
        <v>2024</v>
      </c>
    </row>
    <row r="2" spans="1:5" ht="18.899999999999999" customHeight="1" x14ac:dyDescent="0.2">
      <c r="A2" s="175" t="s">
        <v>503</v>
      </c>
      <c r="B2" s="175"/>
      <c r="C2" s="175"/>
      <c r="D2" s="21" t="s">
        <v>498</v>
      </c>
      <c r="E2" s="22" t="s">
        <v>500</v>
      </c>
    </row>
    <row r="3" spans="1:5" ht="18.899999999999999" customHeight="1" x14ac:dyDescent="0.2">
      <c r="A3" s="175" t="s">
        <v>601</v>
      </c>
      <c r="B3" s="175"/>
      <c r="C3" s="175"/>
      <c r="D3" s="21" t="s">
        <v>499</v>
      </c>
      <c r="E3" s="22">
        <v>4</v>
      </c>
    </row>
    <row r="4" spans="1:5" ht="18.899999999999999" customHeight="1" x14ac:dyDescent="0.2">
      <c r="A4" s="175" t="s">
        <v>515</v>
      </c>
      <c r="B4" s="175"/>
      <c r="C4" s="175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2424341.91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1217711.69</v>
      </c>
    </row>
    <row r="16" spans="1:5" x14ac:dyDescent="0.2">
      <c r="A16" s="27">
        <v>3220</v>
      </c>
      <c r="B16" s="23" t="s">
        <v>387</v>
      </c>
      <c r="C16" s="28">
        <v>9184481.3300000001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  <row r="35" spans="2:5" x14ac:dyDescent="0.2">
      <c r="B35" s="14"/>
      <c r="C35" s="14"/>
      <c r="D35" s="14"/>
      <c r="E35" s="14"/>
    </row>
    <row r="36" spans="2:5" x14ac:dyDescent="0.2">
      <c r="B36" s="16" t="s">
        <v>607</v>
      </c>
      <c r="C36" s="172" t="s">
        <v>607</v>
      </c>
      <c r="D36" s="172"/>
      <c r="E36" s="172"/>
    </row>
    <row r="37" spans="2:5" x14ac:dyDescent="0.2">
      <c r="B37" s="27" t="s">
        <v>603</v>
      </c>
      <c r="C37" s="172" t="s">
        <v>605</v>
      </c>
      <c r="D37" s="172"/>
      <c r="E37" s="172"/>
    </row>
    <row r="38" spans="2:5" x14ac:dyDescent="0.2">
      <c r="B38" s="27" t="s">
        <v>604</v>
      </c>
      <c r="C38" s="172" t="s">
        <v>608</v>
      </c>
      <c r="D38" s="172"/>
      <c r="E38" s="172"/>
    </row>
  </sheetData>
  <sheetProtection formatCells="0" formatColumns="0" formatRows="0" insertColumns="0" insertRows="0" insertHyperlinks="0" deleteColumns="0" deleteRows="0" sort="0" autoFilter="0" pivotTables="0"/>
  <mergeCells count="7">
    <mergeCell ref="C37:E37"/>
    <mergeCell ref="C38:E38"/>
    <mergeCell ref="A1:C1"/>
    <mergeCell ref="A2:C2"/>
    <mergeCell ref="A3:C3"/>
    <mergeCell ref="A4:C4"/>
    <mergeCell ref="C36:E36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6"/>
  <sheetViews>
    <sheetView topLeftCell="A34" zoomScaleNormal="100" workbookViewId="0">
      <selection activeCell="B37" sqref="B37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75" t="s">
        <v>600</v>
      </c>
      <c r="B1" s="175"/>
      <c r="C1" s="175"/>
      <c r="D1" s="21" t="s">
        <v>497</v>
      </c>
      <c r="E1" s="22">
        <v>2024</v>
      </c>
    </row>
    <row r="2" spans="1:5" s="29" customFormat="1" ht="18.899999999999999" customHeight="1" x14ac:dyDescent="0.3">
      <c r="A2" s="175" t="s">
        <v>504</v>
      </c>
      <c r="B2" s="175"/>
      <c r="C2" s="175"/>
      <c r="D2" s="21" t="s">
        <v>498</v>
      </c>
      <c r="E2" s="22" t="s">
        <v>500</v>
      </c>
    </row>
    <row r="3" spans="1:5" s="29" customFormat="1" ht="18.899999999999999" customHeight="1" x14ac:dyDescent="0.3">
      <c r="A3" s="175" t="s">
        <v>601</v>
      </c>
      <c r="B3" s="175"/>
      <c r="C3" s="175"/>
      <c r="D3" s="21" t="s">
        <v>499</v>
      </c>
      <c r="E3" s="22">
        <v>4</v>
      </c>
    </row>
    <row r="4" spans="1:5" s="29" customFormat="1" ht="18.899999999999999" customHeight="1" x14ac:dyDescent="0.3">
      <c r="A4" s="175" t="s">
        <v>515</v>
      </c>
      <c r="B4" s="175"/>
      <c r="C4" s="175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5068059.41</v>
      </c>
      <c r="D10" s="28">
        <v>5123127.63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5068059.41</v>
      </c>
      <c r="D16" s="84">
        <f>SUM(D9:D15)</f>
        <v>5123127.63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769131</v>
      </c>
      <c r="D29" s="84">
        <f>SUM(D30:D37)</f>
        <v>22664.15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22664.15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769131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769131</v>
      </c>
      <c r="D44" s="84">
        <f>D21+D29+D38</f>
        <v>22664.15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1217711.69</v>
      </c>
      <c r="D48" s="84">
        <v>1526147.93</v>
      </c>
      <c r="E48" s="156"/>
    </row>
    <row r="49" spans="1:4" x14ac:dyDescent="0.2">
      <c r="A49" s="27"/>
      <c r="B49" s="85" t="s">
        <v>509</v>
      </c>
      <c r="C49" s="84">
        <f>C54+C66+C94+C97+C50</f>
        <v>130586.67</v>
      </c>
      <c r="D49" s="84">
        <f>D54+D66+D94+D97+D50</f>
        <v>393746.76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130586.67</v>
      </c>
      <c r="D66" s="84">
        <f>D67+D76+D79+D85</f>
        <v>65110.62</v>
      </c>
    </row>
    <row r="67" spans="1:4" x14ac:dyDescent="0.2">
      <c r="A67" s="27">
        <v>5510</v>
      </c>
      <c r="B67" s="23" t="s">
        <v>357</v>
      </c>
      <c r="C67" s="28">
        <f>SUM(C68:C75)</f>
        <v>130586.67</v>
      </c>
      <c r="D67" s="28">
        <f>SUM(D68:D75)</f>
        <v>65110.62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130586.67</v>
      </c>
      <c r="D72" s="28">
        <v>65110.62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328636.14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22649.15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288387.96999999997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17599.02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5" x14ac:dyDescent="0.2">
      <c r="A145" s="27"/>
      <c r="B145" s="91" t="s">
        <v>538</v>
      </c>
      <c r="C145" s="84">
        <f>C48+C49+C103-C109-C112</f>
        <v>1348298.3599999999</v>
      </c>
      <c r="D145" s="84">
        <f>D48+D49+D103-D109-D112</f>
        <v>1919894.69</v>
      </c>
    </row>
    <row r="147" spans="1:5" x14ac:dyDescent="0.2">
      <c r="B147" s="23" t="s">
        <v>517</v>
      </c>
    </row>
    <row r="153" spans="1:5" x14ac:dyDescent="0.2">
      <c r="B153" s="14"/>
      <c r="C153" s="14"/>
      <c r="D153" s="14"/>
      <c r="E153" s="14"/>
    </row>
    <row r="154" spans="1:5" x14ac:dyDescent="0.2">
      <c r="B154" s="16" t="s">
        <v>607</v>
      </c>
      <c r="C154" s="172" t="s">
        <v>607</v>
      </c>
      <c r="D154" s="172"/>
      <c r="E154" s="172"/>
    </row>
    <row r="155" spans="1:5" x14ac:dyDescent="0.2">
      <c r="B155" s="27" t="s">
        <v>603</v>
      </c>
      <c r="C155" s="172" t="s">
        <v>605</v>
      </c>
      <c r="D155" s="172"/>
      <c r="E155" s="172"/>
    </row>
    <row r="156" spans="1:5" x14ac:dyDescent="0.2">
      <c r="B156" s="27" t="s">
        <v>604</v>
      </c>
      <c r="C156" s="172" t="s">
        <v>608</v>
      </c>
      <c r="D156" s="172"/>
      <c r="E156" s="172"/>
    </row>
  </sheetData>
  <sheetProtection formatCells="0" formatColumns="0" formatRows="0" insertColumns="0" insertRows="0" insertHyperlinks="0" deleteColumns="0" deleteRows="0" sort="0" autoFilter="0" pivotTables="0"/>
  <mergeCells count="7">
    <mergeCell ref="C155:E155"/>
    <mergeCell ref="C156:E156"/>
    <mergeCell ref="A1:C1"/>
    <mergeCell ref="A2:C2"/>
    <mergeCell ref="A3:C3"/>
    <mergeCell ref="A4:C4"/>
    <mergeCell ref="C154:E15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35433070866141736" bottom="0.35433070866141736" header="0.31496062992125984" footer="0.31496062992125984"/>
  <pageSetup scale="9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workbookViewId="0">
      <selection activeCell="B29" sqref="B29:C31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41.33203125" style="31" customWidth="1"/>
    <col min="4" max="16384" width="11.44140625" style="31"/>
  </cols>
  <sheetData>
    <row r="1" spans="1:3" s="30" customFormat="1" ht="18" customHeight="1" x14ac:dyDescent="0.3">
      <c r="A1" s="176" t="s">
        <v>600</v>
      </c>
      <c r="B1" s="177"/>
      <c r="C1" s="178"/>
    </row>
    <row r="2" spans="1:3" s="30" customFormat="1" ht="18" customHeight="1" x14ac:dyDescent="0.3">
      <c r="A2" s="179" t="s">
        <v>505</v>
      </c>
      <c r="B2" s="180"/>
      <c r="C2" s="181"/>
    </row>
    <row r="3" spans="1:3" s="30" customFormat="1" ht="18" customHeight="1" x14ac:dyDescent="0.3">
      <c r="A3" s="179" t="s">
        <v>601</v>
      </c>
      <c r="B3" s="180"/>
      <c r="C3" s="181"/>
    </row>
    <row r="4" spans="1:3" s="32" customFormat="1" ht="18" customHeight="1" x14ac:dyDescent="0.2">
      <c r="A4" s="182" t="s">
        <v>506</v>
      </c>
      <c r="B4" s="183"/>
      <c r="C4" s="184"/>
    </row>
    <row r="5" spans="1:3" s="32" customFormat="1" ht="18" customHeight="1" x14ac:dyDescent="0.2">
      <c r="A5" s="185" t="s">
        <v>405</v>
      </c>
      <c r="B5" s="186"/>
      <c r="C5" s="147">
        <v>2024</v>
      </c>
    </row>
    <row r="6" spans="1:3" x14ac:dyDescent="0.2">
      <c r="A6" s="47" t="s">
        <v>434</v>
      </c>
      <c r="B6" s="47"/>
      <c r="C6" s="92">
        <v>14458039.140000001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5" x14ac:dyDescent="0.2">
      <c r="A17" s="58">
        <v>3.1</v>
      </c>
      <c r="B17" s="52" t="s">
        <v>445</v>
      </c>
      <c r="C17" s="94">
        <v>0</v>
      </c>
    </row>
    <row r="18" spans="1:5" x14ac:dyDescent="0.2">
      <c r="A18" s="59">
        <v>3.2</v>
      </c>
      <c r="B18" s="52" t="s">
        <v>443</v>
      </c>
      <c r="C18" s="94">
        <v>0</v>
      </c>
    </row>
    <row r="19" spans="1:5" x14ac:dyDescent="0.2">
      <c r="A19" s="59">
        <v>3.3</v>
      </c>
      <c r="B19" s="54" t="s">
        <v>444</v>
      </c>
      <c r="C19" s="95">
        <v>0</v>
      </c>
    </row>
    <row r="20" spans="1:5" x14ac:dyDescent="0.2">
      <c r="A20" s="48"/>
      <c r="B20" s="60"/>
      <c r="C20" s="61"/>
    </row>
    <row r="21" spans="1:5" x14ac:dyDescent="0.2">
      <c r="A21" s="62" t="s">
        <v>548</v>
      </c>
      <c r="B21" s="62"/>
      <c r="C21" s="92">
        <f>C6+C8-C16</f>
        <v>14458039.140000001</v>
      </c>
    </row>
    <row r="23" spans="1:5" x14ac:dyDescent="0.2">
      <c r="B23" s="31" t="s">
        <v>517</v>
      </c>
    </row>
    <row r="29" spans="1:5" x14ac:dyDescent="0.2">
      <c r="B29" s="16" t="s">
        <v>607</v>
      </c>
      <c r="C29" s="162" t="s">
        <v>607</v>
      </c>
      <c r="D29" s="162"/>
      <c r="E29" s="162"/>
    </row>
    <row r="30" spans="1:5" x14ac:dyDescent="0.2">
      <c r="B30" s="27" t="s">
        <v>603</v>
      </c>
      <c r="C30" s="162" t="s">
        <v>609</v>
      </c>
      <c r="D30" s="162"/>
      <c r="E30" s="162"/>
    </row>
    <row r="31" spans="1:5" x14ac:dyDescent="0.2">
      <c r="B31" s="27" t="s">
        <v>604</v>
      </c>
      <c r="C31" s="162" t="s">
        <v>610</v>
      </c>
      <c r="D31" s="162"/>
      <c r="E31" s="162"/>
    </row>
  </sheetData>
  <mergeCells count="5">
    <mergeCell ref="A1:C1"/>
    <mergeCell ref="A2:C2"/>
    <mergeCell ref="A3:C3"/>
    <mergeCell ref="A4:C4"/>
    <mergeCell ref="A5:B5"/>
  </mergeCells>
  <pageMargins left="1.1023622047244095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showGridLines="0" workbookViewId="0">
      <selection activeCell="B37" sqref="B37"/>
    </sheetView>
  </sheetViews>
  <sheetFormatPr baseColWidth="10" defaultColWidth="11.44140625" defaultRowHeight="10.199999999999999" x14ac:dyDescent="0.2"/>
  <cols>
    <col min="1" max="1" width="3.6640625" style="31" customWidth="1"/>
    <col min="2" max="2" width="61.109375" style="31" customWidth="1"/>
    <col min="3" max="3" width="33.77734375" style="31" customWidth="1"/>
    <col min="4" max="16384" width="11.44140625" style="31"/>
  </cols>
  <sheetData>
    <row r="1" spans="1:3" s="33" customFormat="1" ht="18.899999999999999" customHeight="1" x14ac:dyDescent="0.3">
      <c r="A1" s="187" t="s">
        <v>600</v>
      </c>
      <c r="B1" s="188"/>
      <c r="C1" s="189"/>
    </row>
    <row r="2" spans="1:3" s="33" customFormat="1" ht="18.899999999999999" customHeight="1" x14ac:dyDescent="0.3">
      <c r="A2" s="190" t="s">
        <v>507</v>
      </c>
      <c r="B2" s="191"/>
      <c r="C2" s="192"/>
    </row>
    <row r="3" spans="1:3" s="33" customFormat="1" ht="18.899999999999999" customHeight="1" x14ac:dyDescent="0.3">
      <c r="A3" s="190" t="s">
        <v>601</v>
      </c>
      <c r="B3" s="191"/>
      <c r="C3" s="192"/>
    </row>
    <row r="4" spans="1:3" x14ac:dyDescent="0.2">
      <c r="A4" s="182" t="s">
        <v>506</v>
      </c>
      <c r="B4" s="183"/>
      <c r="C4" s="184"/>
    </row>
    <row r="5" spans="1:3" ht="22.2" customHeight="1" x14ac:dyDescent="0.2">
      <c r="A5" s="193" t="s">
        <v>405</v>
      </c>
      <c r="B5" s="194"/>
      <c r="C5" s="147">
        <v>2024</v>
      </c>
    </row>
    <row r="6" spans="1:3" x14ac:dyDescent="0.2">
      <c r="A6" s="72" t="s">
        <v>447</v>
      </c>
      <c r="B6" s="47"/>
      <c r="C6" s="96">
        <v>13878871.779999999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769131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769131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130586.67</v>
      </c>
    </row>
    <row r="32" spans="1:3" x14ac:dyDescent="0.2">
      <c r="A32" s="78" t="s">
        <v>469</v>
      </c>
      <c r="B32" s="65" t="s">
        <v>357</v>
      </c>
      <c r="C32" s="97">
        <v>130586.67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13240327.449999999</v>
      </c>
    </row>
    <row r="42" spans="1:3" x14ac:dyDescent="0.2">
      <c r="B42" s="31" t="s">
        <v>517</v>
      </c>
    </row>
    <row r="47" spans="1:3" x14ac:dyDescent="0.2">
      <c r="B47" s="16" t="s">
        <v>607</v>
      </c>
      <c r="C47" s="162" t="s">
        <v>607</v>
      </c>
    </row>
    <row r="48" spans="1:3" x14ac:dyDescent="0.2">
      <c r="B48" s="27" t="s">
        <v>603</v>
      </c>
      <c r="C48" s="162" t="s">
        <v>609</v>
      </c>
    </row>
    <row r="49" spans="2:3" x14ac:dyDescent="0.2">
      <c r="B49" s="27" t="s">
        <v>604</v>
      </c>
      <c r="C49" s="162" t="s">
        <v>610</v>
      </c>
    </row>
  </sheetData>
  <mergeCells count="5">
    <mergeCell ref="A1:C1"/>
    <mergeCell ref="A2:C2"/>
    <mergeCell ref="A3:C3"/>
    <mergeCell ref="A4:C4"/>
    <mergeCell ref="A5:B5"/>
  </mergeCells>
  <pageMargins left="1.1023622047244095" right="0.70866141732283472" top="0.74803149606299213" bottom="0.74803149606299213" header="0.31496062992125984" footer="0.31496062992125984"/>
  <pageSetup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topLeftCell="A13" workbookViewId="0">
      <selection activeCell="E41" sqref="E41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75" t="s">
        <v>600</v>
      </c>
      <c r="B1" s="197"/>
      <c r="C1" s="197"/>
      <c r="D1" s="197"/>
      <c r="E1" s="197"/>
      <c r="F1" s="197"/>
      <c r="G1" s="21" t="s">
        <v>497</v>
      </c>
      <c r="H1" s="22">
        <v>2024</v>
      </c>
    </row>
    <row r="2" spans="1:10" ht="18.899999999999999" customHeight="1" x14ac:dyDescent="0.2">
      <c r="A2" s="175" t="s">
        <v>508</v>
      </c>
      <c r="B2" s="197"/>
      <c r="C2" s="197"/>
      <c r="D2" s="197"/>
      <c r="E2" s="197"/>
      <c r="F2" s="197"/>
      <c r="G2" s="21" t="s">
        <v>498</v>
      </c>
      <c r="H2" s="22" t="s">
        <v>500</v>
      </c>
    </row>
    <row r="3" spans="1:10" ht="18.899999999999999" customHeight="1" x14ac:dyDescent="0.2">
      <c r="A3" s="198" t="s">
        <v>601</v>
      </c>
      <c r="B3" s="199"/>
      <c r="C3" s="199"/>
      <c r="D3" s="199"/>
      <c r="E3" s="199"/>
      <c r="F3" s="199"/>
      <c r="G3" s="21" t="s">
        <v>499</v>
      </c>
      <c r="H3" s="22">
        <v>4</v>
      </c>
    </row>
    <row r="4" spans="1:10" x14ac:dyDescent="0.2">
      <c r="A4" s="198" t="str">
        <f>'Notas a los Edos Financieros'!A4</f>
        <v>(Cifras en Pesos)</v>
      </c>
      <c r="B4" s="199"/>
      <c r="C4" s="199"/>
      <c r="D4" s="199"/>
      <c r="E4" s="199"/>
      <c r="F4" s="199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611</v>
      </c>
    </row>
    <row r="38" spans="1:6" x14ac:dyDescent="0.2">
      <c r="C38" s="28"/>
      <c r="D38" s="28"/>
      <c r="E38" s="28"/>
      <c r="F38" s="28"/>
    </row>
    <row r="39" spans="1:6" x14ac:dyDescent="0.2">
      <c r="B39" s="196" t="s">
        <v>552</v>
      </c>
      <c r="C39" s="196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6" t="s">
        <v>553</v>
      </c>
      <c r="C48" s="196"/>
    </row>
    <row r="49" spans="1:4" x14ac:dyDescent="0.2">
      <c r="B49" s="149" t="s">
        <v>405</v>
      </c>
      <c r="C49" s="148">
        <f>H1</f>
        <v>2024</v>
      </c>
    </row>
    <row r="50" spans="1:4" x14ac:dyDescent="0.2">
      <c r="A50" s="23">
        <v>8210</v>
      </c>
      <c r="B50" s="112" t="s">
        <v>47</v>
      </c>
      <c r="C50" s="114">
        <v>0</v>
      </c>
    </row>
    <row r="51" spans="1:4" x14ac:dyDescent="0.2">
      <c r="A51" s="23">
        <v>8220</v>
      </c>
      <c r="B51" s="112" t="s">
        <v>46</v>
      </c>
      <c r="C51" s="114">
        <v>0</v>
      </c>
    </row>
    <row r="52" spans="1:4" x14ac:dyDescent="0.2">
      <c r="A52" s="23">
        <v>8230</v>
      </c>
      <c r="B52" s="112" t="s">
        <v>599</v>
      </c>
      <c r="C52" s="114">
        <v>0</v>
      </c>
    </row>
    <row r="53" spans="1:4" x14ac:dyDescent="0.2">
      <c r="A53" s="23">
        <v>8240</v>
      </c>
      <c r="B53" s="112" t="s">
        <v>45</v>
      </c>
      <c r="C53" s="114">
        <v>0</v>
      </c>
    </row>
    <row r="54" spans="1:4" x14ac:dyDescent="0.2">
      <c r="A54" s="23">
        <v>8250</v>
      </c>
      <c r="B54" s="112" t="s">
        <v>44</v>
      </c>
      <c r="C54" s="114">
        <v>0</v>
      </c>
    </row>
    <row r="55" spans="1:4" x14ac:dyDescent="0.2">
      <c r="A55" s="23">
        <v>8260</v>
      </c>
      <c r="B55" s="112" t="s">
        <v>43</v>
      </c>
      <c r="C55" s="114">
        <v>0</v>
      </c>
    </row>
    <row r="56" spans="1:4" x14ac:dyDescent="0.2">
      <c r="A56" s="23">
        <v>8270</v>
      </c>
      <c r="B56" s="112" t="s">
        <v>42</v>
      </c>
      <c r="C56" s="114">
        <v>0</v>
      </c>
    </row>
    <row r="58" spans="1:4" x14ac:dyDescent="0.2">
      <c r="B58" s="14" t="s">
        <v>517</v>
      </c>
    </row>
    <row r="64" spans="1:4" x14ac:dyDescent="0.2">
      <c r="B64" s="27" t="s">
        <v>602</v>
      </c>
      <c r="C64" s="195" t="s">
        <v>602</v>
      </c>
      <c r="D64" s="195"/>
    </row>
    <row r="65" spans="2:4" x14ac:dyDescent="0.2">
      <c r="B65" s="27" t="s">
        <v>603</v>
      </c>
      <c r="C65" s="195" t="s">
        <v>605</v>
      </c>
      <c r="D65" s="195"/>
    </row>
    <row r="66" spans="2:4" x14ac:dyDescent="0.2">
      <c r="B66" s="27" t="s">
        <v>604</v>
      </c>
      <c r="C66" s="195" t="s">
        <v>606</v>
      </c>
      <c r="D66" s="195"/>
    </row>
  </sheetData>
  <sheetProtection formatCells="0" formatColumns="0" formatRows="0" insertColumns="0" insertRows="0" insertHyperlinks="0" deleteColumns="0" deleteRows="0" sort="0" autoFilter="0" pivotTables="0"/>
  <mergeCells count="9">
    <mergeCell ref="C64:D64"/>
    <mergeCell ref="C65:D65"/>
    <mergeCell ref="C66:D66"/>
    <mergeCell ref="B48:C48"/>
    <mergeCell ref="A1:F1"/>
    <mergeCell ref="A2:F2"/>
    <mergeCell ref="A3:F3"/>
    <mergeCell ref="B39:C39"/>
    <mergeCell ref="A4:F4"/>
  </mergeCells>
  <pageMargins left="0.31496062992125984" right="0.31496062992125984" top="0.35433070866141736" bottom="0.35433070866141736" header="0.31496062992125984" footer="0.31496062992125984"/>
  <pageSetup scale="65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2025-01-21T20:13:17Z</cp:lastPrinted>
  <dcterms:created xsi:type="dcterms:W3CDTF">2012-12-11T20:36:24Z</dcterms:created>
  <dcterms:modified xsi:type="dcterms:W3CDTF">2025-01-23T21:34:25Z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